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 tabRatio="660" firstSheet="2" activeTab="5"/>
  </bookViews>
  <sheets>
    <sheet name="digestion plate key" sheetId="1" r:id="rId1"/>
    <sheet name="Worksheet" sheetId="2" r:id="rId2"/>
    <sheet name="PCR and digestion info" sheetId="3" r:id="rId3"/>
    <sheet name="Worksheet2" sheetId="6" r:id="rId4"/>
    <sheet name="Labeled Rx3-L1 gel 2" sheetId="4" r:id="rId5"/>
    <sheet name="Formatted Data" sheetId="5" r:id="rId6"/>
  </sheets>
  <calcPr calcId="144525"/>
</workbook>
</file>

<file path=xl/calcChain.xml><?xml version="1.0" encoding="utf-8"?>
<calcChain xmlns="http://schemas.openxmlformats.org/spreadsheetml/2006/main">
  <c r="D34" i="3" l="1"/>
  <c r="E33" i="3"/>
  <c r="E32" i="3"/>
  <c r="E31" i="3"/>
  <c r="E34" i="3" s="1"/>
  <c r="F7" i="3"/>
  <c r="G5" i="3"/>
  <c r="G13" i="3" s="1"/>
  <c r="G7" i="3" l="1"/>
  <c r="G9" i="3"/>
  <c r="G10" i="3"/>
  <c r="G11" i="3"/>
  <c r="G12" i="3"/>
  <c r="G14" i="3" l="1"/>
</calcChain>
</file>

<file path=xl/sharedStrings.xml><?xml version="1.0" encoding="utf-8"?>
<sst xmlns="http://schemas.openxmlformats.org/spreadsheetml/2006/main" count="276" uniqueCount="90">
  <si>
    <t>A</t>
  </si>
  <si>
    <t>6601_Pool2</t>
  </si>
  <si>
    <t>6602_Pool2</t>
  </si>
  <si>
    <t>6603_Pool2</t>
  </si>
  <si>
    <t>6606_Pool2</t>
  </si>
  <si>
    <t>6604_Pool2</t>
  </si>
  <si>
    <t>B</t>
  </si>
  <si>
    <t>6613_Pool2</t>
  </si>
  <si>
    <t>6614_Pool2</t>
  </si>
  <si>
    <t>6615_Pool2</t>
  </si>
  <si>
    <t>6616_Pool2</t>
  </si>
  <si>
    <t>6617_Pool2</t>
  </si>
  <si>
    <t>C</t>
  </si>
  <si>
    <t>6625_Pool2</t>
  </si>
  <si>
    <t>6626_Pool2</t>
  </si>
  <si>
    <t>6627_Pool2</t>
  </si>
  <si>
    <t>6628_Pool2</t>
  </si>
  <si>
    <t>6629_Pool2</t>
  </si>
  <si>
    <t>D</t>
  </si>
  <si>
    <t>6637_Pool2</t>
  </si>
  <si>
    <t>6639_Pool2</t>
  </si>
  <si>
    <t>6640_Pool2</t>
  </si>
  <si>
    <t>6641_Pool2</t>
  </si>
  <si>
    <t>6642_Pool2</t>
  </si>
  <si>
    <t>E</t>
  </si>
  <si>
    <t>6651_Pool2</t>
  </si>
  <si>
    <t>6652_Pool2</t>
  </si>
  <si>
    <t>6653_Pool2</t>
  </si>
  <si>
    <t>6654_Pool2</t>
  </si>
  <si>
    <t>6655_Pool2</t>
  </si>
  <si>
    <t>F</t>
  </si>
  <si>
    <t>6651_Sing2</t>
  </si>
  <si>
    <t>6652_Sing2</t>
  </si>
  <si>
    <t>6653_Sing2</t>
  </si>
  <si>
    <t>6654_Sing2</t>
  </si>
  <si>
    <t>6605_Pool2</t>
  </si>
  <si>
    <t>G</t>
  </si>
  <si>
    <t>6679_S#8</t>
  </si>
  <si>
    <t>6679_S#9</t>
  </si>
  <si>
    <t>6679_S#10</t>
  </si>
  <si>
    <t>6679_S#11</t>
  </si>
  <si>
    <t>6679_S#12</t>
  </si>
  <si>
    <t>H</t>
  </si>
  <si>
    <t>6608_Sing2</t>
  </si>
  <si>
    <t>6609_Sing2</t>
  </si>
  <si>
    <t>6610_Sing2</t>
  </si>
  <si>
    <t>6611_Sing2</t>
  </si>
  <si>
    <t>6618_Pool2</t>
  </si>
  <si>
    <t>Rx3-L1</t>
  </si>
  <si>
    <t>20ul PCR reaction mix w/homemade Taq</t>
  </si>
  <si>
    <t>rxn vol</t>
  </si>
  <si>
    <t>rxns desired</t>
  </si>
  <si>
    <t>Reagent</t>
  </si>
  <si>
    <t>working conc.</t>
  </si>
  <si>
    <t>final conc.</t>
  </si>
  <si>
    <t>per rxn (ul)</t>
  </si>
  <si>
    <t>Master Mix (ul)</t>
  </si>
  <si>
    <t>ddH2O</t>
  </si>
  <si>
    <t>DNA</t>
  </si>
  <si>
    <t>1~10</t>
  </si>
  <si>
    <t>ng/ul</t>
  </si>
  <si>
    <t>2~20</t>
  </si>
  <si>
    <t>ng</t>
  </si>
  <si>
    <t xml:space="preserve">dNTP </t>
  </si>
  <si>
    <t>mM (each)</t>
  </si>
  <si>
    <t xml:space="preserve">Forward Primer </t>
  </si>
  <si>
    <t>uM (1X)</t>
  </si>
  <si>
    <t xml:space="preserve">Reverse Primer </t>
  </si>
  <si>
    <t>Buffer A</t>
  </si>
  <si>
    <t>X</t>
  </si>
  <si>
    <t xml:space="preserve">Taq polymerase </t>
  </si>
  <si>
    <t>Total</t>
  </si>
  <si>
    <t xml:space="preserve">Note: </t>
  </si>
  <si>
    <t xml:space="preserve">1. DNAs have to be added first and then MM will be divided into PCR plates </t>
  </si>
  <si>
    <t>2. For dividing MM into a 96 well plate using 12 channel multipipet, one row (12 wells) of a new 96 well plate can be used and each well should contain 100ul of MM</t>
  </si>
  <si>
    <t xml:space="preserve">3. Volume of each reagent for Master Mix will be automatically calculated when you input the number of rxns in G4  </t>
  </si>
  <si>
    <t>Annealing temperature should be 58 C</t>
  </si>
  <si>
    <t>RE reaction</t>
  </si>
  <si>
    <t>Master mix (ul)</t>
  </si>
  <si>
    <t>Water</t>
  </si>
  <si>
    <t>Buffer</t>
  </si>
  <si>
    <t>RE (BsrBI)</t>
  </si>
  <si>
    <t>The program used for this digestion was AJG_58, under the Francis folder on the PCR machine</t>
  </si>
  <si>
    <t>100 bp ladder</t>
  </si>
  <si>
    <t>Scoring Key</t>
  </si>
  <si>
    <t>0 = bottom</t>
  </si>
  <si>
    <t>1 = top</t>
  </si>
  <si>
    <t>2 = hetero</t>
  </si>
  <si>
    <t>m = missing</t>
  </si>
  <si>
    <t>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</si>
</sst>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color rgb="FFC0000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9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0" xfId="0" applyFont="1" applyBorder="1"/>
    <xf numFmtId="0" fontId="0" fillId="0" borderId="0" xfId="0" applyAlignment="1"/>
    <xf numFmtId="0" fontId="4" fillId="0" borderId="0" xfId="0" applyFont="1"/>
    <xf numFmtId="0" fontId="4" fillId="0" borderId="0" xfId="0" applyFont="1" applyBorder="1"/>
    <xf numFmtId="0" fontId="4" fillId="2" borderId="0" xfId="0" applyFont="1" applyFill="1" applyBorder="1" applyAlignment="1">
      <alignment horizontal="right"/>
    </xf>
    <xf numFmtId="9" fontId="4" fillId="0" borderId="0" xfId="0" applyNumberFormat="1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2" fillId="0" borderId="0" xfId="0" applyFont="1" applyBorder="1"/>
    <xf numFmtId="0" fontId="4" fillId="0" borderId="0" xfId="0" applyFont="1" applyFill="1" applyBorder="1"/>
    <xf numFmtId="164" fontId="4" fillId="0" borderId="0" xfId="0" applyNumberFormat="1" applyFont="1" applyBorder="1" applyAlignment="1">
      <alignment horizontal="right"/>
    </xf>
    <xf numFmtId="164" fontId="2" fillId="0" borderId="0" xfId="0" applyNumberFormat="1" applyFont="1" applyBorder="1" applyAlignment="1">
      <alignment horizontal="right"/>
    </xf>
    <xf numFmtId="0" fontId="0" fillId="0" borderId="0" xfId="0"/>
    <xf numFmtId="0" fontId="6" fillId="0" borderId="0" xfId="0" applyFont="1"/>
    <xf numFmtId="0" fontId="3" fillId="0" borderId="0" xfId="0" applyFont="1"/>
    <xf numFmtId="0" fontId="7" fillId="0" borderId="0" xfId="0" applyFont="1"/>
    <xf numFmtId="2" fontId="0" fillId="0" borderId="0" xfId="0" applyNumberFormat="1"/>
    <xf numFmtId="0" fontId="7" fillId="0" borderId="2" xfId="0" applyFont="1" applyBorder="1"/>
    <xf numFmtId="0" fontId="0" fillId="0" borderId="2" xfId="0" applyBorder="1"/>
    <xf numFmtId="0" fontId="7" fillId="0" borderId="0" xfId="0" applyFont="1" applyFill="1" applyBorder="1"/>
    <xf numFmtId="0" fontId="1" fillId="0" borderId="0" xfId="0" applyFont="1" applyBorder="1" applyAlignment="1">
      <alignment textRotation="90"/>
    </xf>
    <xf numFmtId="0" fontId="5" fillId="3" borderId="0" xfId="0" applyFont="1" applyFill="1" applyAlignment="1">
      <alignment horizontal="left" vertical="justify"/>
    </xf>
    <xf numFmtId="0" fontId="2" fillId="0" borderId="0" xfId="0" applyFont="1" applyAlignment="1"/>
    <xf numFmtId="0" fontId="3" fillId="0" borderId="0" xfId="0" applyFont="1" applyAlignment="1"/>
    <xf numFmtId="0" fontId="2" fillId="0" borderId="0" xfId="0" applyFont="1" applyFill="1" applyBorder="1" applyAlignment="1"/>
    <xf numFmtId="0" fontId="0" fillId="0" borderId="0" xfId="0" applyAlignment="1"/>
    <xf numFmtId="0" fontId="4" fillId="0" borderId="0" xfId="0" applyFont="1" applyBorder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justify" vertical="justify"/>
    </xf>
    <xf numFmtId="0" fontId="0" fillId="0" borderId="0" xfId="0"/>
    <xf numFmtId="0" fontId="8" fillId="0" borderId="0" xfId="0" applyFont="1" applyFill="1" applyBorder="1" applyAlignment="1">
      <alignment shrinkToFit="1"/>
    </xf>
    <xf numFmtId="0" fontId="1" fillId="0" borderId="0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85724</xdr:colOff>
      <xdr:row>14</xdr:row>
      <xdr:rowOff>152400</xdr:rowOff>
    </xdr:from>
    <xdr:to>
      <xdr:col>40</xdr:col>
      <xdr:colOff>590550</xdr:colOff>
      <xdr:row>26</xdr:row>
      <xdr:rowOff>47625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-20000"/>
                  </a14:imgEffect>
                </a14:imgLayer>
              </a14:imgProps>
            </a:ext>
          </a:extLst>
        </a:blip>
        <a:srcRect l="4044" t="6083" r="23168" b="74016"/>
        <a:stretch/>
      </xdr:blipFill>
      <xdr:spPr>
        <a:xfrm>
          <a:off x="8858249" y="3324225"/>
          <a:ext cx="6600826" cy="2181225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66674</xdr:colOff>
      <xdr:row>19</xdr:row>
      <xdr:rowOff>76201</xdr:rowOff>
    </xdr:from>
    <xdr:to>
      <xdr:col>30</xdr:col>
      <xdr:colOff>333375</xdr:colOff>
      <xdr:row>32</xdr:row>
      <xdr:rowOff>385033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779" t="67529" r="59314" b="6919"/>
        <a:stretch/>
      </xdr:blipFill>
      <xdr:spPr>
        <a:xfrm>
          <a:off x="5867399" y="4705351"/>
          <a:ext cx="3238501" cy="27853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2</xdr:row>
      <xdr:rowOff>66675</xdr:rowOff>
    </xdr:from>
    <xdr:to>
      <xdr:col>34</xdr:col>
      <xdr:colOff>19050</xdr:colOff>
      <xdr:row>13</xdr:row>
      <xdr:rowOff>152400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-20000"/>
                  </a14:imgEffect>
                </a14:imgLayer>
              </a14:imgProps>
            </a:ext>
          </a:extLst>
        </a:blip>
        <a:srcRect l="4044" t="6083" r="23168" b="74016"/>
        <a:stretch/>
      </xdr:blipFill>
      <xdr:spPr>
        <a:xfrm>
          <a:off x="219074" y="952500"/>
          <a:ext cx="6600826" cy="2181225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18</xdr:row>
      <xdr:rowOff>76201</xdr:rowOff>
    </xdr:from>
    <xdr:to>
      <xdr:col>17</xdr:col>
      <xdr:colOff>38100</xdr:colOff>
      <xdr:row>33</xdr:row>
      <xdr:rowOff>4033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779" t="67529" r="59314" b="6919"/>
        <a:stretch/>
      </xdr:blipFill>
      <xdr:spPr>
        <a:xfrm>
          <a:off x="200024" y="4514851"/>
          <a:ext cx="3238501" cy="27853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26"/>
  <sheetViews>
    <sheetView workbookViewId="0">
      <selection activeCell="F4" sqref="F4:J11"/>
    </sheetView>
  </sheetViews>
  <sheetFormatPr defaultRowHeight="15" x14ac:dyDescent="0.25"/>
  <sheetData>
    <row r="3" spans="2:14" x14ac:dyDescent="0.25">
      <c r="B3" s="1"/>
      <c r="C3" s="1">
        <v>1</v>
      </c>
      <c r="D3" s="1">
        <v>2</v>
      </c>
      <c r="E3" s="1">
        <v>3</v>
      </c>
      <c r="F3" s="1">
        <v>4</v>
      </c>
      <c r="G3" s="1">
        <v>5</v>
      </c>
      <c r="H3" s="1">
        <v>6</v>
      </c>
      <c r="I3" s="1">
        <v>7</v>
      </c>
      <c r="J3" s="1">
        <v>8</v>
      </c>
      <c r="K3" s="1">
        <v>9</v>
      </c>
      <c r="L3" s="1">
        <v>10</v>
      </c>
      <c r="M3" s="1">
        <v>11</v>
      </c>
      <c r="N3" s="1">
        <v>12</v>
      </c>
    </row>
    <row r="4" spans="2:14" x14ac:dyDescent="0.25">
      <c r="B4" s="1" t="s">
        <v>0</v>
      </c>
      <c r="C4" s="2"/>
      <c r="D4" s="2"/>
      <c r="E4" s="2"/>
      <c r="F4" s="2" t="s">
        <v>1</v>
      </c>
      <c r="G4" s="2" t="s">
        <v>2</v>
      </c>
      <c r="H4" s="2" t="s">
        <v>3</v>
      </c>
      <c r="I4" s="2" t="s">
        <v>4</v>
      </c>
      <c r="J4" s="2" t="s">
        <v>5</v>
      </c>
      <c r="K4" s="2"/>
      <c r="L4" s="2"/>
      <c r="M4" s="2"/>
      <c r="N4" s="2"/>
    </row>
    <row r="5" spans="2:14" x14ac:dyDescent="0.25">
      <c r="B5" s="1" t="s">
        <v>6</v>
      </c>
      <c r="C5" s="2"/>
      <c r="D5" s="2"/>
      <c r="E5" s="2"/>
      <c r="F5" s="2" t="s">
        <v>7</v>
      </c>
      <c r="G5" s="2" t="s">
        <v>8</v>
      </c>
      <c r="H5" s="2" t="s">
        <v>9</v>
      </c>
      <c r="I5" s="2" t="s">
        <v>10</v>
      </c>
      <c r="J5" s="2" t="s">
        <v>11</v>
      </c>
      <c r="K5" s="2"/>
      <c r="L5" s="2"/>
      <c r="M5" s="2"/>
      <c r="N5" s="2"/>
    </row>
    <row r="6" spans="2:14" x14ac:dyDescent="0.25">
      <c r="B6" s="1" t="s">
        <v>12</v>
      </c>
      <c r="C6" s="2"/>
      <c r="D6" s="2"/>
      <c r="E6" s="2"/>
      <c r="F6" s="2" t="s">
        <v>13</v>
      </c>
      <c r="G6" s="2" t="s">
        <v>14</v>
      </c>
      <c r="H6" s="2" t="s">
        <v>15</v>
      </c>
      <c r="I6" s="2" t="s">
        <v>16</v>
      </c>
      <c r="J6" s="2" t="s">
        <v>17</v>
      </c>
      <c r="K6" s="2"/>
      <c r="L6" s="2"/>
      <c r="M6" s="2"/>
      <c r="N6" s="2"/>
    </row>
    <row r="7" spans="2:14" x14ac:dyDescent="0.25">
      <c r="B7" s="1" t="s">
        <v>18</v>
      </c>
      <c r="C7" s="2"/>
      <c r="D7" s="2"/>
      <c r="E7" s="2"/>
      <c r="F7" s="2" t="s">
        <v>19</v>
      </c>
      <c r="G7" s="2" t="s">
        <v>20</v>
      </c>
      <c r="H7" s="2" t="s">
        <v>21</v>
      </c>
      <c r="I7" s="2" t="s">
        <v>22</v>
      </c>
      <c r="J7" s="2" t="s">
        <v>23</v>
      </c>
      <c r="K7" s="2"/>
      <c r="L7" s="2"/>
      <c r="M7" s="2"/>
      <c r="N7" s="2"/>
    </row>
    <row r="8" spans="2:14" x14ac:dyDescent="0.25">
      <c r="B8" s="1" t="s">
        <v>24</v>
      </c>
      <c r="C8" s="2"/>
      <c r="D8" s="2"/>
      <c r="E8" s="2"/>
      <c r="F8" s="2" t="s">
        <v>25</v>
      </c>
      <c r="G8" s="2" t="s">
        <v>26</v>
      </c>
      <c r="H8" s="2" t="s">
        <v>27</v>
      </c>
      <c r="I8" s="2" t="s">
        <v>28</v>
      </c>
      <c r="J8" s="2" t="s">
        <v>29</v>
      </c>
      <c r="K8" s="2"/>
      <c r="L8" s="2"/>
      <c r="M8" s="2"/>
      <c r="N8" s="2"/>
    </row>
    <row r="9" spans="2:14" x14ac:dyDescent="0.25">
      <c r="B9" s="1" t="s">
        <v>30</v>
      </c>
      <c r="C9" s="2"/>
      <c r="D9" s="2"/>
      <c r="E9" s="2"/>
      <c r="F9" s="2" t="s">
        <v>31</v>
      </c>
      <c r="G9" s="2" t="s">
        <v>32</v>
      </c>
      <c r="H9" s="2" t="s">
        <v>33</v>
      </c>
      <c r="I9" s="2" t="s">
        <v>34</v>
      </c>
      <c r="J9" s="2" t="s">
        <v>35</v>
      </c>
      <c r="K9" s="2"/>
      <c r="L9" s="2"/>
      <c r="M9" s="2"/>
      <c r="N9" s="2"/>
    </row>
    <row r="10" spans="2:14" x14ac:dyDescent="0.25">
      <c r="B10" s="1" t="s">
        <v>36</v>
      </c>
      <c r="C10" s="2"/>
      <c r="D10" s="2"/>
      <c r="E10" s="2"/>
      <c r="F10" s="2" t="s">
        <v>37</v>
      </c>
      <c r="G10" s="2" t="s">
        <v>38</v>
      </c>
      <c r="H10" s="2" t="s">
        <v>39</v>
      </c>
      <c r="I10" s="2" t="s">
        <v>40</v>
      </c>
      <c r="J10" s="2" t="s">
        <v>41</v>
      </c>
      <c r="K10" s="2"/>
      <c r="L10" s="2"/>
      <c r="M10" s="2"/>
      <c r="N10" s="2"/>
    </row>
    <row r="11" spans="2:14" x14ac:dyDescent="0.25">
      <c r="B11" s="1" t="s">
        <v>42</v>
      </c>
      <c r="C11" s="2"/>
      <c r="D11" s="2"/>
      <c r="E11" s="2"/>
      <c r="F11" s="2" t="s">
        <v>43</v>
      </c>
      <c r="G11" s="2" t="s">
        <v>44</v>
      </c>
      <c r="H11" s="2" t="s">
        <v>45</v>
      </c>
      <c r="I11" s="2" t="s">
        <v>46</v>
      </c>
      <c r="J11" s="2" t="s">
        <v>47</v>
      </c>
      <c r="K11" s="2"/>
      <c r="L11" s="2"/>
      <c r="M11" s="2"/>
      <c r="N11" s="2"/>
    </row>
    <row r="19" spans="4:8" x14ac:dyDescent="0.25">
      <c r="D19" s="3"/>
      <c r="E19" s="3"/>
      <c r="F19" s="3"/>
      <c r="G19" s="3"/>
      <c r="H19" s="3"/>
    </row>
    <row r="20" spans="4:8" x14ac:dyDescent="0.25">
      <c r="D20" s="3"/>
      <c r="E20" s="3"/>
      <c r="F20" s="3"/>
      <c r="G20" s="3"/>
      <c r="H20" s="3"/>
    </row>
    <row r="21" spans="4:8" x14ac:dyDescent="0.25">
      <c r="D21" s="3"/>
      <c r="E21" s="3"/>
      <c r="F21" s="3"/>
      <c r="G21" s="3"/>
      <c r="H21" s="3"/>
    </row>
    <row r="22" spans="4:8" x14ac:dyDescent="0.25">
      <c r="D22" s="3"/>
      <c r="E22" s="3"/>
      <c r="F22" s="3"/>
      <c r="G22" s="3"/>
      <c r="H22" s="3"/>
    </row>
    <row r="23" spans="4:8" x14ac:dyDescent="0.25">
      <c r="D23" s="3"/>
      <c r="E23" s="3"/>
      <c r="F23" s="3"/>
      <c r="G23" s="3"/>
      <c r="H23" s="3"/>
    </row>
    <row r="24" spans="4:8" x14ac:dyDescent="0.25">
      <c r="D24" s="3"/>
      <c r="E24" s="3"/>
      <c r="F24" s="3"/>
      <c r="G24" s="3"/>
      <c r="H24" s="3"/>
    </row>
    <row r="25" spans="4:8" x14ac:dyDescent="0.25">
      <c r="D25" s="3"/>
      <c r="E25" s="3"/>
      <c r="F25" s="3"/>
      <c r="G25" s="3"/>
      <c r="H25" s="3"/>
    </row>
    <row r="26" spans="4:8" x14ac:dyDescent="0.25">
      <c r="D26" s="3"/>
      <c r="E26" s="3"/>
      <c r="F26" s="3"/>
      <c r="G26" s="3"/>
      <c r="H26" s="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7"/>
  <sheetViews>
    <sheetView workbookViewId="0">
      <selection activeCell="F2" sqref="F2:F16"/>
    </sheetView>
  </sheetViews>
  <sheetFormatPr defaultRowHeight="15" x14ac:dyDescent="0.25"/>
  <sheetData>
    <row r="2" spans="2:6" x14ac:dyDescent="0.25">
      <c r="B2" s="3" t="s">
        <v>1</v>
      </c>
      <c r="D2" s="3" t="s">
        <v>3</v>
      </c>
      <c r="F2" s="3" t="s">
        <v>5</v>
      </c>
    </row>
    <row r="3" spans="2:6" x14ac:dyDescent="0.25">
      <c r="B3" s="3" t="s">
        <v>2</v>
      </c>
      <c r="C3" s="3" t="s">
        <v>2</v>
      </c>
      <c r="D3" s="3" t="s">
        <v>4</v>
      </c>
      <c r="E3" s="3" t="s">
        <v>4</v>
      </c>
      <c r="F3" s="3"/>
    </row>
    <row r="4" spans="2:6" x14ac:dyDescent="0.25">
      <c r="B4" s="3" t="s">
        <v>7</v>
      </c>
      <c r="C4" s="3"/>
      <c r="D4" s="3" t="s">
        <v>9</v>
      </c>
      <c r="E4" s="3"/>
      <c r="F4" s="3" t="s">
        <v>11</v>
      </c>
    </row>
    <row r="5" spans="2:6" x14ac:dyDescent="0.25">
      <c r="B5" s="3" t="s">
        <v>8</v>
      </c>
      <c r="C5" s="3" t="s">
        <v>8</v>
      </c>
      <c r="D5" s="3" t="s">
        <v>10</v>
      </c>
      <c r="E5" s="3" t="s">
        <v>10</v>
      </c>
      <c r="F5" s="3"/>
    </row>
    <row r="6" spans="2:6" x14ac:dyDescent="0.25">
      <c r="B6" s="3" t="s">
        <v>13</v>
      </c>
      <c r="C6" s="3"/>
      <c r="D6" s="3" t="s">
        <v>15</v>
      </c>
      <c r="E6" s="3"/>
      <c r="F6" s="3" t="s">
        <v>17</v>
      </c>
    </row>
    <row r="7" spans="2:6" x14ac:dyDescent="0.25">
      <c r="B7" s="3" t="s">
        <v>14</v>
      </c>
      <c r="C7" s="3" t="s">
        <v>14</v>
      </c>
      <c r="D7" s="3" t="s">
        <v>16</v>
      </c>
      <c r="E7" s="3" t="s">
        <v>16</v>
      </c>
      <c r="F7" s="3"/>
    </row>
    <row r="8" spans="2:6" x14ac:dyDescent="0.25">
      <c r="B8" s="3" t="s">
        <v>19</v>
      </c>
      <c r="C8" s="3"/>
      <c r="D8" s="3" t="s">
        <v>21</v>
      </c>
      <c r="E8" s="3"/>
      <c r="F8" s="3" t="s">
        <v>23</v>
      </c>
    </row>
    <row r="9" spans="2:6" x14ac:dyDescent="0.25">
      <c r="B9" s="3" t="s">
        <v>20</v>
      </c>
      <c r="C9" s="3" t="s">
        <v>20</v>
      </c>
      <c r="D9" s="3" t="s">
        <v>22</v>
      </c>
      <c r="E9" s="3" t="s">
        <v>22</v>
      </c>
      <c r="F9" s="3"/>
    </row>
    <row r="10" spans="2:6" x14ac:dyDescent="0.25">
      <c r="B10" s="3" t="s">
        <v>25</v>
      </c>
      <c r="C10" s="3"/>
      <c r="D10" s="3" t="s">
        <v>27</v>
      </c>
      <c r="E10" s="3"/>
      <c r="F10" s="3" t="s">
        <v>29</v>
      </c>
    </row>
    <row r="11" spans="2:6" x14ac:dyDescent="0.25">
      <c r="B11" s="3" t="s">
        <v>26</v>
      </c>
      <c r="C11" s="3" t="s">
        <v>26</v>
      </c>
      <c r="D11" s="3" t="s">
        <v>28</v>
      </c>
      <c r="E11" s="3" t="s">
        <v>28</v>
      </c>
      <c r="F11" s="3"/>
    </row>
    <row r="12" spans="2:6" x14ac:dyDescent="0.25">
      <c r="B12" s="3" t="s">
        <v>31</v>
      </c>
      <c r="C12" s="3"/>
      <c r="D12" s="3" t="s">
        <v>33</v>
      </c>
      <c r="E12" s="3"/>
      <c r="F12" s="3" t="s">
        <v>35</v>
      </c>
    </row>
    <row r="13" spans="2:6" x14ac:dyDescent="0.25">
      <c r="B13" s="3" t="s">
        <v>32</v>
      </c>
      <c r="C13" s="3" t="s">
        <v>32</v>
      </c>
      <c r="D13" s="3" t="s">
        <v>34</v>
      </c>
      <c r="E13" s="3" t="s">
        <v>34</v>
      </c>
      <c r="F13" s="3"/>
    </row>
    <row r="14" spans="2:6" x14ac:dyDescent="0.25">
      <c r="B14" s="3" t="s">
        <v>37</v>
      </c>
      <c r="C14" s="3"/>
      <c r="D14" s="3" t="s">
        <v>39</v>
      </c>
      <c r="E14" s="3"/>
      <c r="F14" s="3" t="s">
        <v>41</v>
      </c>
    </row>
    <row r="15" spans="2:6" x14ac:dyDescent="0.25">
      <c r="B15" s="3" t="s">
        <v>38</v>
      </c>
      <c r="C15" s="3" t="s">
        <v>38</v>
      </c>
      <c r="D15" s="3" t="s">
        <v>40</v>
      </c>
      <c r="E15" s="3" t="s">
        <v>40</v>
      </c>
      <c r="F15" s="3"/>
    </row>
    <row r="16" spans="2:6" x14ac:dyDescent="0.25">
      <c r="B16" s="3" t="s">
        <v>43</v>
      </c>
      <c r="C16" s="3"/>
      <c r="D16" s="3" t="s">
        <v>45</v>
      </c>
      <c r="E16" s="3"/>
      <c r="F16" s="3" t="s">
        <v>47</v>
      </c>
    </row>
    <row r="17" spans="2:5" x14ac:dyDescent="0.25">
      <c r="B17" s="3" t="s">
        <v>44</v>
      </c>
      <c r="C17" s="3" t="s">
        <v>44</v>
      </c>
      <c r="D17" s="3" t="s">
        <v>46</v>
      </c>
      <c r="E17" s="3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"/>
  <sheetViews>
    <sheetView workbookViewId="0">
      <selection activeCell="J16" sqref="J16"/>
    </sheetView>
  </sheetViews>
  <sheetFormatPr defaultRowHeight="15" x14ac:dyDescent="0.25"/>
  <sheetData>
    <row r="1" spans="1:8" x14ac:dyDescent="0.25">
      <c r="A1" s="24" t="s">
        <v>48</v>
      </c>
      <c r="B1" s="25"/>
      <c r="C1" s="25"/>
      <c r="D1" s="25"/>
      <c r="E1" s="25"/>
    </row>
    <row r="2" spans="1:8" x14ac:dyDescent="0.25">
      <c r="A2" s="26" t="s">
        <v>49</v>
      </c>
      <c r="B2" s="27"/>
      <c r="C2" s="27"/>
      <c r="D2" s="27"/>
      <c r="E2" s="27"/>
      <c r="F2" s="5"/>
      <c r="G2" s="5"/>
      <c r="H2" s="5"/>
    </row>
    <row r="3" spans="1:8" x14ac:dyDescent="0.25">
      <c r="A3" s="6"/>
      <c r="B3" s="6"/>
      <c r="C3" s="6"/>
      <c r="D3" s="6"/>
      <c r="E3" s="6"/>
      <c r="F3" s="6" t="s">
        <v>50</v>
      </c>
      <c r="G3" s="7">
        <v>20</v>
      </c>
    </row>
    <row r="4" spans="1:8" x14ac:dyDescent="0.25">
      <c r="A4" s="6"/>
      <c r="B4" s="6"/>
      <c r="C4" s="6"/>
      <c r="D4" s="6"/>
      <c r="E4" s="6"/>
      <c r="F4" s="6" t="s">
        <v>51</v>
      </c>
      <c r="G4" s="7">
        <v>40</v>
      </c>
    </row>
    <row r="5" spans="1:8" x14ac:dyDescent="0.25">
      <c r="A5" s="6"/>
      <c r="B5" s="6"/>
      <c r="C5" s="6"/>
      <c r="D5" s="6"/>
      <c r="E5" s="6"/>
      <c r="F5" s="8">
        <v>1.1000000000000001</v>
      </c>
      <c r="G5" s="9">
        <f>G4*1.1</f>
        <v>44</v>
      </c>
    </row>
    <row r="6" spans="1:8" x14ac:dyDescent="0.25">
      <c r="A6" s="6" t="s">
        <v>52</v>
      </c>
      <c r="B6" s="28" t="s">
        <v>53</v>
      </c>
      <c r="C6" s="28"/>
      <c r="D6" s="28" t="s">
        <v>54</v>
      </c>
      <c r="E6" s="28"/>
      <c r="F6" s="6" t="s">
        <v>55</v>
      </c>
      <c r="G6" s="10" t="s">
        <v>56</v>
      </c>
      <c r="H6" s="11"/>
    </row>
    <row r="7" spans="1:8" x14ac:dyDescent="0.25">
      <c r="A7" s="6" t="s">
        <v>57</v>
      </c>
      <c r="B7" s="6"/>
      <c r="C7" s="6"/>
      <c r="D7" s="6"/>
      <c r="E7" s="6"/>
      <c r="F7" s="12">
        <f>F14-(SUM(F8:F13))</f>
        <v>14.533300000000001</v>
      </c>
      <c r="G7" s="13">
        <f>F7*G5</f>
        <v>639.46519999999998</v>
      </c>
      <c r="H7" s="5"/>
    </row>
    <row r="8" spans="1:8" x14ac:dyDescent="0.25">
      <c r="A8" s="6" t="s">
        <v>58</v>
      </c>
      <c r="B8" s="9" t="s">
        <v>59</v>
      </c>
      <c r="C8" s="6" t="s">
        <v>60</v>
      </c>
      <c r="D8" s="9" t="s">
        <v>61</v>
      </c>
      <c r="E8" s="6" t="s">
        <v>62</v>
      </c>
      <c r="F8" s="9">
        <v>2</v>
      </c>
      <c r="G8" s="13"/>
      <c r="H8" s="5"/>
    </row>
    <row r="9" spans="1:8" x14ac:dyDescent="0.25">
      <c r="A9" s="6" t="s">
        <v>63</v>
      </c>
      <c r="B9" s="9">
        <v>1.25</v>
      </c>
      <c r="C9" s="6" t="s">
        <v>64</v>
      </c>
      <c r="D9" s="9">
        <v>0.05</v>
      </c>
      <c r="E9" s="6" t="s">
        <v>64</v>
      </c>
      <c r="F9" s="9">
        <v>0.8</v>
      </c>
      <c r="G9" s="13">
        <f>F9*G5</f>
        <v>35.200000000000003</v>
      </c>
      <c r="H9" s="5"/>
    </row>
    <row r="10" spans="1:8" x14ac:dyDescent="0.25">
      <c r="A10" s="6" t="s">
        <v>65</v>
      </c>
      <c r="B10" s="9">
        <v>10</v>
      </c>
      <c r="C10" s="6" t="s">
        <v>66</v>
      </c>
      <c r="D10" s="9">
        <v>0.1</v>
      </c>
      <c r="E10" s="6" t="s">
        <v>66</v>
      </c>
      <c r="F10" s="9">
        <v>0.2</v>
      </c>
      <c r="G10" s="13">
        <f>F10*G5</f>
        <v>8.8000000000000007</v>
      </c>
      <c r="H10" s="5"/>
    </row>
    <row r="11" spans="1:8" x14ac:dyDescent="0.25">
      <c r="A11" s="6" t="s">
        <v>67</v>
      </c>
      <c r="B11" s="9">
        <v>10</v>
      </c>
      <c r="C11" s="6" t="s">
        <v>66</v>
      </c>
      <c r="D11" s="9">
        <v>0.1</v>
      </c>
      <c r="E11" s="6" t="s">
        <v>66</v>
      </c>
      <c r="F11" s="9">
        <v>0.2</v>
      </c>
      <c r="G11" s="13">
        <f>F11*G5</f>
        <v>8.8000000000000007</v>
      </c>
      <c r="H11" s="5"/>
    </row>
    <row r="12" spans="1:8" x14ac:dyDescent="0.25">
      <c r="A12" s="6" t="s">
        <v>68</v>
      </c>
      <c r="B12" s="9">
        <v>10</v>
      </c>
      <c r="C12" s="6" t="s">
        <v>69</v>
      </c>
      <c r="D12" s="9">
        <v>1</v>
      </c>
      <c r="E12" s="6" t="s">
        <v>69</v>
      </c>
      <c r="F12" s="9">
        <v>2</v>
      </c>
      <c r="G12" s="13">
        <f>F12*G5</f>
        <v>88</v>
      </c>
      <c r="H12" s="5"/>
    </row>
    <row r="13" spans="1:8" x14ac:dyDescent="0.25">
      <c r="A13" s="6" t="s">
        <v>70</v>
      </c>
      <c r="B13" s="6"/>
      <c r="C13" s="6"/>
      <c r="D13" s="6"/>
      <c r="E13" s="6"/>
      <c r="F13" s="9">
        <v>0.26669999999999999</v>
      </c>
      <c r="G13" s="13">
        <f>F13*G5</f>
        <v>11.7348</v>
      </c>
      <c r="H13" s="5"/>
    </row>
    <row r="14" spans="1:8" x14ac:dyDescent="0.25">
      <c r="A14" s="6" t="s">
        <v>71</v>
      </c>
      <c r="B14" s="6"/>
      <c r="C14" s="6"/>
      <c r="D14" s="6"/>
      <c r="E14" s="6"/>
      <c r="F14" s="7">
        <v>20</v>
      </c>
      <c r="G14" s="13">
        <f>SUM(G7:G13)</f>
        <v>791.99999999999989</v>
      </c>
      <c r="H14" s="5"/>
    </row>
    <row r="15" spans="1:8" x14ac:dyDescent="0.25">
      <c r="A15" s="6" t="s">
        <v>72</v>
      </c>
      <c r="B15" s="6"/>
      <c r="C15" s="6"/>
      <c r="D15" s="6"/>
      <c r="E15" s="6"/>
      <c r="F15" s="9"/>
      <c r="G15" s="12"/>
      <c r="H15" s="5"/>
    </row>
    <row r="16" spans="1:8" x14ac:dyDescent="0.25">
      <c r="A16" s="29" t="s">
        <v>73</v>
      </c>
      <c r="B16" s="29"/>
      <c r="C16" s="29"/>
      <c r="D16" s="29"/>
      <c r="E16" s="29"/>
      <c r="F16" s="29"/>
      <c r="G16" s="29"/>
      <c r="H16" s="29"/>
    </row>
    <row r="17" spans="1:8" x14ac:dyDescent="0.25">
      <c r="A17" s="30" t="s">
        <v>74</v>
      </c>
      <c r="B17" s="31"/>
      <c r="C17" s="31"/>
      <c r="D17" s="31"/>
      <c r="E17" s="31"/>
      <c r="F17" s="31"/>
      <c r="G17" s="31"/>
      <c r="H17" s="31"/>
    </row>
    <row r="18" spans="1:8" x14ac:dyDescent="0.25">
      <c r="A18" s="31"/>
      <c r="B18" s="31"/>
      <c r="C18" s="31"/>
      <c r="D18" s="31"/>
      <c r="E18" s="31"/>
      <c r="F18" s="31"/>
      <c r="G18" s="31"/>
      <c r="H18" s="31"/>
    </row>
    <row r="19" spans="1:8" x14ac:dyDescent="0.25">
      <c r="A19" s="23" t="s">
        <v>75</v>
      </c>
      <c r="B19" s="23"/>
      <c r="C19" s="23"/>
      <c r="D19" s="23"/>
      <c r="E19" s="23"/>
      <c r="F19" s="23"/>
      <c r="G19" s="23"/>
      <c r="H19" s="23"/>
    </row>
    <row r="20" spans="1:8" x14ac:dyDescent="0.25">
      <c r="A20" s="23"/>
      <c r="B20" s="23"/>
      <c r="C20" s="23"/>
      <c r="D20" s="23"/>
      <c r="E20" s="23"/>
      <c r="F20" s="23"/>
      <c r="G20" s="23"/>
      <c r="H20" s="23"/>
    </row>
    <row r="23" spans="1:8" x14ac:dyDescent="0.25">
      <c r="A23" t="s">
        <v>76</v>
      </c>
    </row>
    <row r="24" spans="1:8" x14ac:dyDescent="0.25">
      <c r="A24" t="s">
        <v>82</v>
      </c>
    </row>
    <row r="28" spans="1:8" ht="15.75" x14ac:dyDescent="0.25">
      <c r="B28" s="15" t="s">
        <v>77</v>
      </c>
    </row>
    <row r="30" spans="1:8" x14ac:dyDescent="0.25">
      <c r="B30" s="16" t="s">
        <v>52</v>
      </c>
      <c r="D30" s="17" t="s">
        <v>55</v>
      </c>
      <c r="E30" s="17" t="s">
        <v>78</v>
      </c>
    </row>
    <row r="31" spans="1:8" x14ac:dyDescent="0.25">
      <c r="B31" s="17" t="s">
        <v>79</v>
      </c>
      <c r="D31">
        <v>1.55</v>
      </c>
      <c r="E31">
        <f>1.1*D31*G4</f>
        <v>68.200000000000017</v>
      </c>
    </row>
    <row r="32" spans="1:8" x14ac:dyDescent="0.25">
      <c r="B32" s="17" t="s">
        <v>80</v>
      </c>
      <c r="D32" s="18">
        <v>0.2</v>
      </c>
      <c r="E32">
        <f>1.1*D32*G4</f>
        <v>8.8000000000000007</v>
      </c>
    </row>
    <row r="33" spans="2:5" x14ac:dyDescent="0.25">
      <c r="B33" s="19" t="s">
        <v>81</v>
      </c>
      <c r="C33" s="20"/>
      <c r="D33" s="20">
        <v>0.25</v>
      </c>
      <c r="E33" s="20">
        <f>1.1*D33*G4</f>
        <v>11</v>
      </c>
    </row>
    <row r="34" spans="2:5" x14ac:dyDescent="0.25">
      <c r="B34" s="21" t="s">
        <v>71</v>
      </c>
      <c r="D34" s="18">
        <f>D31+D32+D33</f>
        <v>2</v>
      </c>
      <c r="E34">
        <f>E31+E32+E33</f>
        <v>88.000000000000014</v>
      </c>
    </row>
  </sheetData>
  <mergeCells count="7">
    <mergeCell ref="A19:H20"/>
    <mergeCell ref="A1:E1"/>
    <mergeCell ref="A2:E2"/>
    <mergeCell ref="B6:C6"/>
    <mergeCell ref="D6:E6"/>
    <mergeCell ref="A16:H16"/>
    <mergeCell ref="A17:H1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34"/>
  <sheetViews>
    <sheetView topLeftCell="A10" workbookViewId="0">
      <selection activeCell="C33" sqref="C33:J34"/>
    </sheetView>
  </sheetViews>
  <sheetFormatPr defaultRowHeight="15" x14ac:dyDescent="0.25"/>
  <cols>
    <col min="1" max="27" width="3" style="14" bestFit="1" customWidth="1"/>
    <col min="28" max="29" width="9.140625" style="14"/>
    <col min="30" max="30" width="11.28515625" style="14" bestFit="1" customWidth="1"/>
    <col min="31" max="16384" width="9.140625" style="14"/>
  </cols>
  <sheetData>
    <row r="2" spans="1:30" x14ac:dyDescent="0.25">
      <c r="A2" s="22"/>
    </row>
    <row r="4" spans="1:30" x14ac:dyDescent="0.25">
      <c r="AD4" s="32" t="s">
        <v>84</v>
      </c>
    </row>
    <row r="5" spans="1:30" x14ac:dyDescent="0.25">
      <c r="AD5" s="21" t="s">
        <v>85</v>
      </c>
    </row>
    <row r="6" spans="1:30" x14ac:dyDescent="0.25">
      <c r="AD6" s="21" t="s">
        <v>86</v>
      </c>
    </row>
    <row r="7" spans="1:30" x14ac:dyDescent="0.25">
      <c r="AD7" s="21" t="s">
        <v>87</v>
      </c>
    </row>
    <row r="8" spans="1:30" x14ac:dyDescent="0.25">
      <c r="AD8" s="21" t="s">
        <v>88</v>
      </c>
    </row>
    <row r="14" spans="1:30" ht="54.75" x14ac:dyDescent="0.25">
      <c r="B14" s="22" t="s">
        <v>83</v>
      </c>
      <c r="C14" s="22" t="s">
        <v>1</v>
      </c>
      <c r="D14" s="22" t="s">
        <v>7</v>
      </c>
      <c r="E14" s="22" t="s">
        <v>13</v>
      </c>
      <c r="F14" s="22" t="s">
        <v>19</v>
      </c>
      <c r="G14" s="22" t="s">
        <v>25</v>
      </c>
      <c r="H14" s="22" t="s">
        <v>31</v>
      </c>
      <c r="I14" s="22" t="s">
        <v>37</v>
      </c>
      <c r="J14" s="22" t="s">
        <v>43</v>
      </c>
      <c r="K14" s="22" t="s">
        <v>44</v>
      </c>
      <c r="L14" s="22" t="s">
        <v>3</v>
      </c>
      <c r="M14" s="22" t="s">
        <v>4</v>
      </c>
      <c r="N14" s="22" t="s">
        <v>9</v>
      </c>
      <c r="O14" s="22" t="s">
        <v>10</v>
      </c>
      <c r="P14" s="22" t="s">
        <v>15</v>
      </c>
      <c r="Q14" s="22" t="s">
        <v>16</v>
      </c>
      <c r="R14" s="22" t="s">
        <v>21</v>
      </c>
      <c r="S14" s="22" t="s">
        <v>22</v>
      </c>
      <c r="T14" s="22" t="s">
        <v>27</v>
      </c>
      <c r="U14" s="22" t="s">
        <v>28</v>
      </c>
      <c r="V14" s="22" t="s">
        <v>33</v>
      </c>
      <c r="W14" s="22" t="s">
        <v>34</v>
      </c>
      <c r="X14" s="22" t="s">
        <v>39</v>
      </c>
      <c r="Y14" s="22" t="s">
        <v>40</v>
      </c>
      <c r="Z14" s="22" t="s">
        <v>45</v>
      </c>
      <c r="AA14" s="22" t="s">
        <v>46</v>
      </c>
    </row>
    <row r="15" spans="1:30" x14ac:dyDescent="0.25">
      <c r="C15" s="14">
        <v>1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1</v>
      </c>
      <c r="L15" s="14">
        <v>0</v>
      </c>
      <c r="M15" s="14">
        <v>0</v>
      </c>
      <c r="N15" s="14">
        <v>1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</row>
    <row r="33" spans="2:10" ht="54.75" x14ac:dyDescent="0.25">
      <c r="B33" s="22" t="s">
        <v>83</v>
      </c>
      <c r="C33" s="22" t="s">
        <v>5</v>
      </c>
      <c r="D33" s="22" t="s">
        <v>11</v>
      </c>
      <c r="E33" s="22" t="s">
        <v>17</v>
      </c>
      <c r="F33" s="22" t="s">
        <v>23</v>
      </c>
      <c r="G33" s="22" t="s">
        <v>29</v>
      </c>
      <c r="H33" s="22" t="s">
        <v>35</v>
      </c>
      <c r="I33" s="22" t="s">
        <v>41</v>
      </c>
      <c r="J33" s="22" t="s">
        <v>47</v>
      </c>
    </row>
    <row r="34" spans="2:10" x14ac:dyDescent="0.25">
      <c r="C34" s="14">
        <v>0</v>
      </c>
      <c r="D34" s="14">
        <v>0</v>
      </c>
      <c r="E34" s="14">
        <v>0</v>
      </c>
      <c r="F34" s="14">
        <v>1</v>
      </c>
      <c r="G34" s="14">
        <v>0</v>
      </c>
      <c r="H34" s="14">
        <v>0</v>
      </c>
      <c r="I34" s="14">
        <v>0</v>
      </c>
      <c r="J34" s="14"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K34"/>
  <sheetViews>
    <sheetView workbookViewId="0">
      <selection activeCell="AI19" sqref="AI19"/>
    </sheetView>
  </sheetViews>
  <sheetFormatPr defaultRowHeight="15" x14ac:dyDescent="0.25"/>
  <cols>
    <col min="1" max="34" width="3" bestFit="1" customWidth="1"/>
    <col min="37" max="37" width="11.28515625" bestFit="1" customWidth="1"/>
  </cols>
  <sheetData>
    <row r="2" spans="1:37" ht="54.75" x14ac:dyDescent="0.25">
      <c r="A2" s="22"/>
      <c r="B2" s="22" t="s">
        <v>83</v>
      </c>
      <c r="C2" s="22" t="s">
        <v>1</v>
      </c>
      <c r="D2" s="22" t="s">
        <v>2</v>
      </c>
      <c r="E2" s="22" t="s">
        <v>7</v>
      </c>
      <c r="F2" s="22" t="s">
        <v>8</v>
      </c>
      <c r="G2" s="22" t="s">
        <v>13</v>
      </c>
      <c r="H2" s="22" t="s">
        <v>14</v>
      </c>
      <c r="I2" s="22" t="s">
        <v>19</v>
      </c>
      <c r="J2" s="22" t="s">
        <v>20</v>
      </c>
      <c r="K2" s="22" t="s">
        <v>25</v>
      </c>
      <c r="L2" s="22" t="s">
        <v>26</v>
      </c>
      <c r="M2" s="22" t="s">
        <v>31</v>
      </c>
      <c r="N2" s="22" t="s">
        <v>32</v>
      </c>
      <c r="O2" s="22" t="s">
        <v>37</v>
      </c>
      <c r="P2" s="22" t="s">
        <v>38</v>
      </c>
      <c r="Q2" s="22" t="s">
        <v>43</v>
      </c>
      <c r="R2" s="22" t="s">
        <v>44</v>
      </c>
      <c r="S2" s="22" t="s">
        <v>3</v>
      </c>
      <c r="T2" s="22" t="s">
        <v>4</v>
      </c>
      <c r="U2" s="22" t="s">
        <v>9</v>
      </c>
      <c r="V2" s="22" t="s">
        <v>10</v>
      </c>
      <c r="W2" s="22" t="s">
        <v>15</v>
      </c>
      <c r="X2" s="22" t="s">
        <v>16</v>
      </c>
      <c r="Y2" s="22" t="s">
        <v>21</v>
      </c>
      <c r="Z2" s="22" t="s">
        <v>22</v>
      </c>
      <c r="AA2" s="22" t="s">
        <v>27</v>
      </c>
      <c r="AB2" s="22" t="s">
        <v>28</v>
      </c>
      <c r="AC2" s="22" t="s">
        <v>33</v>
      </c>
      <c r="AD2" s="22" t="s">
        <v>34</v>
      </c>
      <c r="AE2" s="22" t="s">
        <v>39</v>
      </c>
      <c r="AF2" s="22" t="s">
        <v>40</v>
      </c>
      <c r="AG2" s="22" t="s">
        <v>45</v>
      </c>
      <c r="AH2" s="22" t="s">
        <v>46</v>
      </c>
    </row>
    <row r="4" spans="1:37" x14ac:dyDescent="0.25">
      <c r="AK4" s="32" t="s">
        <v>84</v>
      </c>
    </row>
    <row r="5" spans="1:37" x14ac:dyDescent="0.25">
      <c r="AK5" s="21" t="s">
        <v>85</v>
      </c>
    </row>
    <row r="6" spans="1:37" x14ac:dyDescent="0.25">
      <c r="AK6" s="21" t="s">
        <v>86</v>
      </c>
    </row>
    <row r="7" spans="1:37" x14ac:dyDescent="0.25">
      <c r="AK7" s="21" t="s">
        <v>87</v>
      </c>
    </row>
    <row r="8" spans="1:37" x14ac:dyDescent="0.25">
      <c r="AK8" s="21" t="s">
        <v>88</v>
      </c>
    </row>
    <row r="15" spans="1:37" x14ac:dyDescent="0.25">
      <c r="C15">
        <v>1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</v>
      </c>
      <c r="K15">
        <v>0</v>
      </c>
      <c r="L15">
        <v>0</v>
      </c>
      <c r="M15">
        <v>0</v>
      </c>
      <c r="N15" t="s">
        <v>89</v>
      </c>
      <c r="O15">
        <v>0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</row>
    <row r="18" spans="2:17" ht="54.75" x14ac:dyDescent="0.25">
      <c r="B18" s="22" t="s">
        <v>83</v>
      </c>
      <c r="C18" s="22" t="s">
        <v>5</v>
      </c>
      <c r="D18" s="22"/>
      <c r="E18" s="22" t="s">
        <v>11</v>
      </c>
      <c r="F18" s="22"/>
      <c r="G18" s="22" t="s">
        <v>17</v>
      </c>
      <c r="H18" s="22"/>
      <c r="I18" s="22" t="s">
        <v>23</v>
      </c>
      <c r="J18" s="22"/>
      <c r="K18" s="22" t="s">
        <v>29</v>
      </c>
      <c r="L18" s="22"/>
      <c r="M18" s="22" t="s">
        <v>35</v>
      </c>
      <c r="N18" s="22"/>
      <c r="O18" s="22" t="s">
        <v>41</v>
      </c>
      <c r="P18" s="22"/>
      <c r="Q18" s="22" t="s">
        <v>47</v>
      </c>
    </row>
    <row r="34" spans="3:17" x14ac:dyDescent="0.25">
      <c r="C34">
        <v>0</v>
      </c>
      <c r="E34">
        <v>0</v>
      </c>
      <c r="G34">
        <v>0</v>
      </c>
      <c r="I34">
        <v>1</v>
      </c>
      <c r="K34">
        <v>0</v>
      </c>
      <c r="M34">
        <v>0</v>
      </c>
      <c r="O34">
        <v>0</v>
      </c>
      <c r="Q34">
        <v>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41"/>
  <sheetViews>
    <sheetView tabSelected="1" workbookViewId="0">
      <selection activeCell="F17" sqref="F17"/>
    </sheetView>
  </sheetViews>
  <sheetFormatPr defaultRowHeight="15" x14ac:dyDescent="0.25"/>
  <sheetData>
    <row r="2" spans="2:3" x14ac:dyDescent="0.25">
      <c r="B2" s="33" t="s">
        <v>1</v>
      </c>
      <c r="C2" s="4">
        <v>1</v>
      </c>
    </row>
    <row r="3" spans="2:3" x14ac:dyDescent="0.25">
      <c r="B3" s="33" t="s">
        <v>2</v>
      </c>
      <c r="C3" s="4">
        <v>0</v>
      </c>
    </row>
    <row r="4" spans="2:3" x14ac:dyDescent="0.25">
      <c r="B4" s="33" t="s">
        <v>7</v>
      </c>
      <c r="C4" s="4">
        <v>0</v>
      </c>
    </row>
    <row r="5" spans="2:3" x14ac:dyDescent="0.25">
      <c r="B5" s="33" t="s">
        <v>8</v>
      </c>
      <c r="C5" s="4">
        <v>0</v>
      </c>
    </row>
    <row r="6" spans="2:3" x14ac:dyDescent="0.25">
      <c r="B6" s="33" t="s">
        <v>13</v>
      </c>
      <c r="C6" s="4">
        <v>0</v>
      </c>
    </row>
    <row r="7" spans="2:3" x14ac:dyDescent="0.25">
      <c r="B7" s="33" t="s">
        <v>14</v>
      </c>
      <c r="C7" s="4">
        <v>0</v>
      </c>
    </row>
    <row r="8" spans="2:3" x14ac:dyDescent="0.25">
      <c r="B8" s="33" t="s">
        <v>19</v>
      </c>
      <c r="C8" s="4">
        <v>0</v>
      </c>
    </row>
    <row r="9" spans="2:3" x14ac:dyDescent="0.25">
      <c r="B9" s="33" t="s">
        <v>20</v>
      </c>
      <c r="C9" s="4">
        <v>1</v>
      </c>
    </row>
    <row r="10" spans="2:3" x14ac:dyDescent="0.25">
      <c r="B10" s="33" t="s">
        <v>25</v>
      </c>
      <c r="C10" s="4">
        <v>0</v>
      </c>
    </row>
    <row r="11" spans="2:3" x14ac:dyDescent="0.25">
      <c r="B11" s="33" t="s">
        <v>26</v>
      </c>
      <c r="C11" s="4">
        <v>0</v>
      </c>
    </row>
    <row r="12" spans="2:3" x14ac:dyDescent="0.25">
      <c r="B12" s="33" t="s">
        <v>31</v>
      </c>
      <c r="C12" s="4">
        <v>0</v>
      </c>
    </row>
    <row r="13" spans="2:3" x14ac:dyDescent="0.25">
      <c r="B13" s="33" t="s">
        <v>32</v>
      </c>
      <c r="C13" s="4" t="s">
        <v>89</v>
      </c>
    </row>
    <row r="14" spans="2:3" x14ac:dyDescent="0.25">
      <c r="B14" s="33" t="s">
        <v>37</v>
      </c>
      <c r="C14" s="4">
        <v>0</v>
      </c>
    </row>
    <row r="15" spans="2:3" x14ac:dyDescent="0.25">
      <c r="B15" s="33" t="s">
        <v>38</v>
      </c>
      <c r="C15" s="4">
        <v>0</v>
      </c>
    </row>
    <row r="16" spans="2:3" x14ac:dyDescent="0.25">
      <c r="B16" s="33" t="s">
        <v>43</v>
      </c>
      <c r="C16" s="4">
        <v>0</v>
      </c>
    </row>
    <row r="17" spans="2:3" x14ac:dyDescent="0.25">
      <c r="B17" s="33" t="s">
        <v>44</v>
      </c>
      <c r="C17" s="4">
        <v>1</v>
      </c>
    </row>
    <row r="18" spans="2:3" x14ac:dyDescent="0.25">
      <c r="B18" s="33" t="s">
        <v>3</v>
      </c>
      <c r="C18" s="4">
        <v>0</v>
      </c>
    </row>
    <row r="19" spans="2:3" x14ac:dyDescent="0.25">
      <c r="B19" s="33" t="s">
        <v>4</v>
      </c>
      <c r="C19" s="4">
        <v>0</v>
      </c>
    </row>
    <row r="20" spans="2:3" x14ac:dyDescent="0.25">
      <c r="B20" s="33" t="s">
        <v>9</v>
      </c>
      <c r="C20" s="4">
        <v>1</v>
      </c>
    </row>
    <row r="21" spans="2:3" x14ac:dyDescent="0.25">
      <c r="B21" s="33" t="s">
        <v>10</v>
      </c>
      <c r="C21" s="4">
        <v>0</v>
      </c>
    </row>
    <row r="22" spans="2:3" x14ac:dyDescent="0.25">
      <c r="B22" s="33" t="s">
        <v>15</v>
      </c>
      <c r="C22" s="4">
        <v>0</v>
      </c>
    </row>
    <row r="23" spans="2:3" x14ac:dyDescent="0.25">
      <c r="B23" s="33" t="s">
        <v>16</v>
      </c>
      <c r="C23" s="4">
        <v>0</v>
      </c>
    </row>
    <row r="24" spans="2:3" x14ac:dyDescent="0.25">
      <c r="B24" s="33" t="s">
        <v>21</v>
      </c>
      <c r="C24" s="4">
        <v>0</v>
      </c>
    </row>
    <row r="25" spans="2:3" x14ac:dyDescent="0.25">
      <c r="B25" s="33" t="s">
        <v>22</v>
      </c>
      <c r="C25" s="4">
        <v>0</v>
      </c>
    </row>
    <row r="26" spans="2:3" x14ac:dyDescent="0.25">
      <c r="B26" s="33" t="s">
        <v>27</v>
      </c>
      <c r="C26" s="4">
        <v>0</v>
      </c>
    </row>
    <row r="27" spans="2:3" x14ac:dyDescent="0.25">
      <c r="B27" s="33" t="s">
        <v>28</v>
      </c>
      <c r="C27" s="4">
        <v>0</v>
      </c>
    </row>
    <row r="28" spans="2:3" x14ac:dyDescent="0.25">
      <c r="B28" s="33" t="s">
        <v>33</v>
      </c>
      <c r="C28" s="4">
        <v>0</v>
      </c>
    </row>
    <row r="29" spans="2:3" x14ac:dyDescent="0.25">
      <c r="B29" s="33" t="s">
        <v>34</v>
      </c>
      <c r="C29" s="4">
        <v>0</v>
      </c>
    </row>
    <row r="30" spans="2:3" x14ac:dyDescent="0.25">
      <c r="B30" s="33" t="s">
        <v>39</v>
      </c>
      <c r="C30" s="4">
        <v>0</v>
      </c>
    </row>
    <row r="31" spans="2:3" x14ac:dyDescent="0.25">
      <c r="B31" s="33" t="s">
        <v>40</v>
      </c>
      <c r="C31" s="4">
        <v>0</v>
      </c>
    </row>
    <row r="32" spans="2:3" x14ac:dyDescent="0.25">
      <c r="B32" s="33" t="s">
        <v>45</v>
      </c>
      <c r="C32" s="4">
        <v>0</v>
      </c>
    </row>
    <row r="33" spans="2:3" x14ac:dyDescent="0.25">
      <c r="B33" s="33" t="s">
        <v>46</v>
      </c>
      <c r="C33" s="4">
        <v>0</v>
      </c>
    </row>
    <row r="34" spans="2:3" x14ac:dyDescent="0.25">
      <c r="B34" s="33" t="s">
        <v>5</v>
      </c>
      <c r="C34" s="4">
        <v>0</v>
      </c>
    </row>
    <row r="35" spans="2:3" x14ac:dyDescent="0.25">
      <c r="B35" s="33" t="s">
        <v>11</v>
      </c>
      <c r="C35" s="4">
        <v>0</v>
      </c>
    </row>
    <row r="36" spans="2:3" x14ac:dyDescent="0.25">
      <c r="B36" s="33" t="s">
        <v>17</v>
      </c>
      <c r="C36" s="4">
        <v>0</v>
      </c>
    </row>
    <row r="37" spans="2:3" x14ac:dyDescent="0.25">
      <c r="B37" s="33" t="s">
        <v>23</v>
      </c>
      <c r="C37" s="4">
        <v>1</v>
      </c>
    </row>
    <row r="38" spans="2:3" x14ac:dyDescent="0.25">
      <c r="B38" s="33" t="s">
        <v>29</v>
      </c>
      <c r="C38" s="4">
        <v>0</v>
      </c>
    </row>
    <row r="39" spans="2:3" x14ac:dyDescent="0.25">
      <c r="B39" s="33" t="s">
        <v>35</v>
      </c>
      <c r="C39" s="4">
        <v>0</v>
      </c>
    </row>
    <row r="40" spans="2:3" x14ac:dyDescent="0.25">
      <c r="B40" s="33" t="s">
        <v>41</v>
      </c>
      <c r="C40" s="4">
        <v>0</v>
      </c>
    </row>
    <row r="41" spans="2:3" x14ac:dyDescent="0.25">
      <c r="B41" s="33" t="s">
        <v>47</v>
      </c>
      <c r="C41" s="4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digestion plate key</vt:lpstr>
      <vt:lpstr>Worksheet</vt:lpstr>
      <vt:lpstr>PCR and digestion info</vt:lpstr>
      <vt:lpstr>Worksheet2</vt:lpstr>
      <vt:lpstr>Labeled Rx3-L1 gel 2</vt:lpstr>
      <vt:lpstr>Formatted Data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2010-12-22T20:24:23Z</dcterms:modified>
</cp:coreProperties>
</file>